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\OneDrive\Documents\Milford Boro\"/>
    </mc:Choice>
  </mc:AlternateContent>
  <xr:revisionPtr revIDLastSave="0" documentId="8_{2FFC4ACB-601D-4659-9811-76ECD45A9D39}" xr6:coauthVersionLast="47" xr6:coauthVersionMax="47" xr10:uidLastSave="{00000000-0000-0000-0000-000000000000}"/>
  <bookViews>
    <workbookView xWindow="-120" yWindow="-120" windowWidth="29040" windowHeight="15840" xr2:uid="{DFAC5F47-8D72-4F08-B773-0C89FD222CEC}"/>
  </bookViews>
  <sheets>
    <sheet name="Budget Summary with Mils" sheetId="1" r:id="rId1"/>
    <sheet name="Summary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Summary!$A$1:$N$41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M12" i="2"/>
  <c r="N17" i="2"/>
  <c r="N13" i="2"/>
  <c r="N12" i="2"/>
  <c r="N11" i="2"/>
  <c r="N10" i="2"/>
  <c r="N9" i="2"/>
  <c r="N8" i="2"/>
  <c r="N7" i="2"/>
  <c r="N6" i="2"/>
  <c r="N5" i="2"/>
  <c r="D18" i="2"/>
  <c r="C18" i="2"/>
  <c r="C19" i="2"/>
  <c r="C20" i="2"/>
  <c r="C22" i="2"/>
  <c r="C17" i="2"/>
  <c r="C9" i="2"/>
  <c r="N14" i="2"/>
  <c r="N18" i="2"/>
  <c r="N19" i="2"/>
  <c r="N20" i="2"/>
  <c r="N22" i="2"/>
  <c r="C14" i="2"/>
  <c r="C36" i="2"/>
  <c r="F17" i="1"/>
  <c r="F26" i="1"/>
  <c r="F41" i="1"/>
</calcChain>
</file>

<file path=xl/sharedStrings.xml><?xml version="1.0" encoding="utf-8"?>
<sst xmlns="http://schemas.openxmlformats.org/spreadsheetml/2006/main" count="70" uniqueCount="38">
  <si>
    <t>Total Mills</t>
  </si>
  <si>
    <t>Street Improvements</t>
  </si>
  <si>
    <t>Debt Service</t>
  </si>
  <si>
    <t>Fire Dept</t>
  </si>
  <si>
    <t>Lighting</t>
  </si>
  <si>
    <t>Recreation</t>
  </si>
  <si>
    <t>Shade Tree</t>
  </si>
  <si>
    <t>DIRECTED MILLS</t>
  </si>
  <si>
    <t>GENERAL FUND MILLS</t>
  </si>
  <si>
    <t>Benefits, Insurance, Other</t>
  </si>
  <si>
    <t>Public Works - Sanitation</t>
  </si>
  <si>
    <t>Public Safety</t>
  </si>
  <si>
    <t>General Government</t>
  </si>
  <si>
    <t>EXPENSE:</t>
  </si>
  <si>
    <t>Misc. Revenue</t>
  </si>
  <si>
    <t>License, Fines, Etc</t>
  </si>
  <si>
    <t>Real Estate Transfer</t>
  </si>
  <si>
    <t>Real Estate Tax</t>
  </si>
  <si>
    <t>TOTAL</t>
  </si>
  <si>
    <t>INCOME:</t>
  </si>
  <si>
    <t>MILFORD BOROUGH BUDGET SUMMARY</t>
  </si>
  <si>
    <t>LST Tax</t>
  </si>
  <si>
    <t>Utilites Fund</t>
  </si>
  <si>
    <t>EMS Fund</t>
  </si>
  <si>
    <t>Pension Fund</t>
  </si>
  <si>
    <t>Total</t>
  </si>
  <si>
    <t>Street Improv</t>
  </si>
  <si>
    <t>Liquid Fuels</t>
  </si>
  <si>
    <t>Street Lighting</t>
  </si>
  <si>
    <t>Fire Fund</t>
  </si>
  <si>
    <t>General Fund</t>
  </si>
  <si>
    <t>Utilities Fund</t>
  </si>
  <si>
    <t>Utilites</t>
  </si>
  <si>
    <t>EMS</t>
  </si>
  <si>
    <t>Pension</t>
  </si>
  <si>
    <t>Prior Year Funds</t>
  </si>
  <si>
    <t>Earned Income Tax</t>
  </si>
  <si>
    <t>Assessed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</si>
</sst>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1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41" fontId="0" fillId="0" borderId="1" xfId="0" applyNumberFormat="1" applyBorder="1"/>
    <xf numFmtId="0" fontId="3" fillId="0" borderId="0" xfId="0" applyFont="1"/>
    <xf numFmtId="3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7DF9B-F331-48E8-A184-BF25F4CA36AA}">
  <dimension ref="C1:J44"/>
  <sheetViews>
    <sheetView tabSelected="1" workbookViewId="0">
      <selection activeCell="I9" sqref="I9"/>
    </sheetView>
  </sheetViews>
  <sheetFormatPr defaultRowHeight="15" x14ac:dyDescent="0.25"/>
  <cols>
    <col min="3" max="3" width="7.5703125" customWidth="1"/>
    <col min="4" max="4" width="20.5703125" customWidth="1"/>
    <col min="6" max="6" width="11.5703125" customWidth="1"/>
    <col min="7" max="7" width="15.42578125" customWidth="1"/>
    <col min="8" max="8" width="16" customWidth="1"/>
    <col min="10" max="10" width="10.5703125" bestFit="1" customWidth="1"/>
  </cols>
  <sheetData>
    <row r="1" spans="3:6" ht="18.75" x14ac:dyDescent="0.3">
      <c r="D1" s="12" t="s">
        <v>20</v>
      </c>
    </row>
    <row r="2" spans="3:6" ht="17.25" x14ac:dyDescent="0.4">
      <c r="F2" s="6">
        <v>2022</v>
      </c>
    </row>
    <row r="7" spans="3:6" x14ac:dyDescent="0.25">
      <c r="C7" s="11" t="s">
        <v>19</v>
      </c>
      <c r="F7" s="10" t="s">
        <v>18</v>
      </c>
    </row>
    <row r="8" spans="3:6" x14ac:dyDescent="0.25">
      <c r="D8" t="s">
        <v>17</v>
      </c>
      <c r="F8" s="1">
        <v>908884</v>
      </c>
    </row>
    <row r="9" spans="3:6" x14ac:dyDescent="0.25">
      <c r="D9" t="s">
        <v>16</v>
      </c>
      <c r="F9" s="1">
        <v>25000</v>
      </c>
    </row>
    <row r="10" spans="3:6" x14ac:dyDescent="0.25">
      <c r="D10" t="s">
        <v>21</v>
      </c>
      <c r="F10" s="1">
        <v>15000</v>
      </c>
    </row>
    <row r="11" spans="3:6" x14ac:dyDescent="0.25">
      <c r="D11" t="s">
        <v>36</v>
      </c>
      <c r="F11" s="1">
        <v>200000</v>
      </c>
    </row>
    <row r="12" spans="3:6" x14ac:dyDescent="0.25">
      <c r="D12" t="s">
        <v>15</v>
      </c>
      <c r="F12" s="1">
        <v>41100</v>
      </c>
    </row>
    <row r="13" spans="3:6" x14ac:dyDescent="0.25">
      <c r="D13" t="s">
        <v>12</v>
      </c>
      <c r="F13" s="1">
        <v>26500</v>
      </c>
    </row>
    <row r="14" spans="3:6" x14ac:dyDescent="0.25">
      <c r="D14" t="s">
        <v>11</v>
      </c>
      <c r="F14" s="1">
        <v>12500</v>
      </c>
    </row>
    <row r="15" spans="3:6" x14ac:dyDescent="0.25">
      <c r="D15" t="s">
        <v>14</v>
      </c>
      <c r="F15" s="1">
        <v>181992</v>
      </c>
    </row>
    <row r="16" spans="3:6" x14ac:dyDescent="0.25">
      <c r="D16" t="s">
        <v>35</v>
      </c>
      <c r="F16" s="7">
        <v>0</v>
      </c>
    </row>
    <row r="17" spans="3:10" x14ac:dyDescent="0.25">
      <c r="F17" s="1">
        <f>SUM(F8:F16)</f>
        <v>1410976</v>
      </c>
      <c r="G17" s="9"/>
      <c r="H17" s="1"/>
    </row>
    <row r="18" spans="3:10" x14ac:dyDescent="0.25">
      <c r="F18" s="1"/>
    </row>
    <row r="19" spans="3:10" x14ac:dyDescent="0.25">
      <c r="F19" s="1"/>
    </row>
    <row r="20" spans="3:10" x14ac:dyDescent="0.25">
      <c r="C20" s="8" t="s">
        <v>13</v>
      </c>
      <c r="F20" s="1"/>
    </row>
    <row r="21" spans="3:10" x14ac:dyDescent="0.25">
      <c r="D21" t="s">
        <v>12</v>
      </c>
      <c r="F21" s="1">
        <v>538836</v>
      </c>
      <c r="J21" s="1"/>
    </row>
    <row r="22" spans="3:10" x14ac:dyDescent="0.25">
      <c r="D22" t="s">
        <v>11</v>
      </c>
      <c r="F22" s="1">
        <v>601772</v>
      </c>
      <c r="J22" s="1"/>
    </row>
    <row r="23" spans="3:10" x14ac:dyDescent="0.25">
      <c r="D23" t="s">
        <v>10</v>
      </c>
      <c r="F23" s="1">
        <v>219860</v>
      </c>
      <c r="J23" s="1"/>
    </row>
    <row r="24" spans="3:10" x14ac:dyDescent="0.25">
      <c r="D24" t="s">
        <v>9</v>
      </c>
      <c r="F24" s="1">
        <v>50508</v>
      </c>
      <c r="J24" s="1"/>
    </row>
    <row r="25" spans="3:10" x14ac:dyDescent="0.25">
      <c r="F25" s="7"/>
      <c r="J25" s="1"/>
    </row>
    <row r="26" spans="3:10" x14ac:dyDescent="0.25">
      <c r="F26" s="1">
        <f>SUM(F21:F25)</f>
        <v>1410976</v>
      </c>
      <c r="J26" s="1"/>
    </row>
    <row r="27" spans="3:10" x14ac:dyDescent="0.25">
      <c r="F27" s="1"/>
    </row>
    <row r="28" spans="3:10" ht="17.25" x14ac:dyDescent="0.4">
      <c r="F28" s="6">
        <v>2021</v>
      </c>
    </row>
    <row r="29" spans="3:10" x14ac:dyDescent="0.25">
      <c r="D29" t="s">
        <v>8</v>
      </c>
      <c r="F29" s="4">
        <v>30</v>
      </c>
    </row>
    <row r="30" spans="3:10" x14ac:dyDescent="0.25">
      <c r="D30" t="s">
        <v>7</v>
      </c>
      <c r="F30" s="4"/>
    </row>
    <row r="31" spans="3:10" x14ac:dyDescent="0.25">
      <c r="D31" t="s">
        <v>6</v>
      </c>
      <c r="F31" s="4">
        <v>0.1</v>
      </c>
    </row>
    <row r="32" spans="3:10" x14ac:dyDescent="0.25">
      <c r="D32" t="s">
        <v>5</v>
      </c>
      <c r="F32" s="4">
        <v>0.8</v>
      </c>
    </row>
    <row r="33" spans="4:6" x14ac:dyDescent="0.25">
      <c r="D33" t="s">
        <v>4</v>
      </c>
      <c r="F33" s="4">
        <v>1.9</v>
      </c>
    </row>
    <row r="34" spans="4:6" x14ac:dyDescent="0.25">
      <c r="D34" t="s">
        <v>3</v>
      </c>
      <c r="F34" s="4">
        <v>1.1000000000000001</v>
      </c>
    </row>
    <row r="35" spans="4:6" x14ac:dyDescent="0.25">
      <c r="D35" t="s">
        <v>2</v>
      </c>
      <c r="F35" s="4">
        <v>2.2000000000000002</v>
      </c>
    </row>
    <row r="36" spans="4:6" x14ac:dyDescent="0.25">
      <c r="D36" t="s">
        <v>22</v>
      </c>
      <c r="F36" s="4">
        <v>0.5</v>
      </c>
    </row>
    <row r="37" spans="4:6" x14ac:dyDescent="0.25">
      <c r="D37" t="s">
        <v>23</v>
      </c>
      <c r="F37" s="4">
        <v>2</v>
      </c>
    </row>
    <row r="38" spans="4:6" x14ac:dyDescent="0.25">
      <c r="D38" t="s">
        <v>24</v>
      </c>
      <c r="F38" s="4">
        <v>0.5</v>
      </c>
    </row>
    <row r="39" spans="4:6" x14ac:dyDescent="0.25">
      <c r="D39" t="s">
        <v>1</v>
      </c>
      <c r="F39" s="5">
        <v>4</v>
      </c>
    </row>
    <row r="40" spans="4:6" x14ac:dyDescent="0.25">
      <c r="F40" s="4"/>
    </row>
    <row r="41" spans="4:6" x14ac:dyDescent="0.25">
      <c r="D41" s="3" t="s">
        <v>0</v>
      </c>
      <c r="E41" s="3"/>
      <c r="F41" s="2">
        <f>SUM(F29:F39)</f>
        <v>43.100000000000009</v>
      </c>
    </row>
    <row r="42" spans="4:6" x14ac:dyDescent="0.25">
      <c r="F42" s="1"/>
    </row>
    <row r="43" spans="4:6" x14ac:dyDescent="0.25">
      <c r="F43" s="1"/>
    </row>
    <row r="44" spans="4:6" x14ac:dyDescent="0.25">
      <c r="D44" t="s">
        <v>37</v>
      </c>
      <c r="F44" s="1">
        <v>20697910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19DEE-ABC0-4E45-8C20-C8809736E90F}">
  <sheetPr>
    <pageSetUpPr fitToPage="1"/>
  </sheetPr>
  <dimension ref="A1:N39"/>
  <sheetViews>
    <sheetView workbookViewId="0">
      <selection activeCell="K8" sqref="K8"/>
    </sheetView>
  </sheetViews>
  <sheetFormatPr defaultRowHeight="15" x14ac:dyDescent="0.25"/>
  <cols>
    <col min="1" max="1" width="7.5703125" customWidth="1"/>
    <col min="2" max="2" width="20.5703125" customWidth="1"/>
    <col min="3" max="3" width="12.42578125" customWidth="1"/>
    <col min="4" max="4" width="9.7109375" customWidth="1"/>
    <col min="5" max="5" width="14" customWidth="1"/>
    <col min="6" max="6" width="11.5703125" bestFit="1" customWidth="1"/>
    <col min="7" max="7" width="12.140625" bestFit="1" customWidth="1"/>
    <col min="8" max="8" width="13.28515625" bestFit="1" customWidth="1"/>
    <col min="9" max="9" width="10.85546875" bestFit="1" customWidth="1"/>
    <col min="10" max="10" width="10.5703125" bestFit="1" customWidth="1"/>
    <col min="11" max="13" width="10.5703125" customWidth="1"/>
    <col min="14" max="14" width="10.5703125" bestFit="1" customWidth="1"/>
  </cols>
  <sheetData>
    <row r="1" spans="1:14" ht="18.75" x14ac:dyDescent="0.3">
      <c r="B1" s="12" t="s">
        <v>20</v>
      </c>
    </row>
    <row r="2" spans="1:14" x14ac:dyDescent="0.25">
      <c r="B2">
        <v>2022</v>
      </c>
    </row>
    <row r="4" spans="1:14" x14ac:dyDescent="0.25">
      <c r="A4" s="11" t="s">
        <v>19</v>
      </c>
      <c r="C4" s="13" t="s">
        <v>30</v>
      </c>
      <c r="D4" s="13" t="s">
        <v>29</v>
      </c>
      <c r="E4" s="13" t="s">
        <v>28</v>
      </c>
      <c r="F4" s="13" t="s">
        <v>27</v>
      </c>
      <c r="G4" s="13" t="s">
        <v>2</v>
      </c>
      <c r="H4" s="13" t="s">
        <v>26</v>
      </c>
      <c r="I4" s="13" t="s">
        <v>6</v>
      </c>
      <c r="J4" s="13" t="s">
        <v>5</v>
      </c>
      <c r="K4" s="13" t="s">
        <v>32</v>
      </c>
      <c r="L4" s="13" t="s">
        <v>33</v>
      </c>
      <c r="M4" s="13" t="s">
        <v>34</v>
      </c>
      <c r="N4" s="13" t="s">
        <v>25</v>
      </c>
    </row>
    <row r="5" spans="1:14" x14ac:dyDescent="0.25">
      <c r="B5" t="s">
        <v>17</v>
      </c>
      <c r="C5" s="1">
        <v>613680</v>
      </c>
      <c r="D5" s="9">
        <v>21802</v>
      </c>
      <c r="E5" s="9">
        <v>37266</v>
      </c>
      <c r="F5" s="9">
        <v>38326</v>
      </c>
      <c r="G5" s="9">
        <v>43203</v>
      </c>
      <c r="H5" s="9">
        <v>78324</v>
      </c>
      <c r="I5" s="9">
        <v>1950</v>
      </c>
      <c r="J5" s="9">
        <v>15965</v>
      </c>
      <c r="K5" s="9">
        <v>9728</v>
      </c>
      <c r="L5" s="9">
        <v>38912</v>
      </c>
      <c r="M5" s="9">
        <v>9728</v>
      </c>
      <c r="N5" s="1">
        <f>SUM(C5:M5)</f>
        <v>908884</v>
      </c>
    </row>
    <row r="6" spans="1:14" x14ac:dyDescent="0.25">
      <c r="B6" t="s">
        <v>16</v>
      </c>
      <c r="C6" s="1">
        <v>25000</v>
      </c>
      <c r="D6" s="9"/>
      <c r="E6" s="9"/>
      <c r="F6" s="9"/>
      <c r="G6" s="9"/>
      <c r="H6" s="9"/>
      <c r="I6" s="9"/>
      <c r="J6" s="9"/>
      <c r="K6" s="9"/>
      <c r="L6" s="9"/>
      <c r="M6" s="9"/>
      <c r="N6" s="1">
        <f t="shared" ref="N6:N13" si="0">SUM(C6:M6)</f>
        <v>25000</v>
      </c>
    </row>
    <row r="7" spans="1:14" x14ac:dyDescent="0.25">
      <c r="B7" t="s">
        <v>21</v>
      </c>
      <c r="C7" s="1">
        <v>15000</v>
      </c>
      <c r="D7" s="9"/>
      <c r="E7" s="9"/>
      <c r="F7" s="9"/>
      <c r="G7" s="9"/>
      <c r="H7" s="9"/>
      <c r="I7" s="9"/>
      <c r="J7" s="9"/>
      <c r="K7" s="9"/>
      <c r="L7" s="9"/>
      <c r="M7" s="9"/>
      <c r="N7" s="1">
        <f t="shared" si="0"/>
        <v>15000</v>
      </c>
    </row>
    <row r="8" spans="1:14" x14ac:dyDescent="0.25">
      <c r="B8" t="s">
        <v>36</v>
      </c>
      <c r="C8" s="1">
        <v>200000</v>
      </c>
      <c r="D8" s="9"/>
      <c r="E8" s="9"/>
      <c r="F8" s="9"/>
      <c r="G8" s="9"/>
      <c r="H8" s="9"/>
      <c r="I8" s="9"/>
      <c r="J8" s="9"/>
      <c r="K8" s="9"/>
      <c r="L8" s="9"/>
      <c r="M8" s="9"/>
      <c r="N8" s="1">
        <f t="shared" si="0"/>
        <v>200000</v>
      </c>
    </row>
    <row r="9" spans="1:14" x14ac:dyDescent="0.25">
      <c r="B9" t="s">
        <v>15</v>
      </c>
      <c r="C9" s="1">
        <f>12000+10400+9600+1050+7500+500+50</f>
        <v>41100</v>
      </c>
      <c r="D9" s="9"/>
      <c r="E9" s="9"/>
      <c r="F9" s="9"/>
      <c r="G9" s="9"/>
      <c r="H9" s="9"/>
      <c r="I9" s="9"/>
      <c r="J9" s="9"/>
      <c r="K9" s="9"/>
      <c r="L9" s="9"/>
      <c r="M9" s="9"/>
      <c r="N9" s="1">
        <f t="shared" si="0"/>
        <v>41100</v>
      </c>
    </row>
    <row r="10" spans="1:14" x14ac:dyDescent="0.25">
      <c r="B10" t="s">
        <v>12</v>
      </c>
      <c r="C10" s="1">
        <v>26500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1">
        <f t="shared" si="0"/>
        <v>26500</v>
      </c>
    </row>
    <row r="11" spans="1:14" x14ac:dyDescent="0.25">
      <c r="B11" t="s">
        <v>11</v>
      </c>
      <c r="C11" s="1">
        <v>12500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1">
        <f t="shared" si="0"/>
        <v>12500</v>
      </c>
    </row>
    <row r="12" spans="1:14" x14ac:dyDescent="0.25">
      <c r="B12" t="s">
        <v>14</v>
      </c>
      <c r="C12" s="1">
        <v>107392.58</v>
      </c>
      <c r="D12" s="9"/>
      <c r="E12" s="9"/>
      <c r="F12" s="9"/>
      <c r="G12" s="9"/>
      <c r="H12" s="9"/>
      <c r="I12" s="9"/>
      <c r="J12" s="9"/>
      <c r="K12" s="9">
        <f>12800-9728</f>
        <v>3072</v>
      </c>
      <c r="L12" s="9">
        <v>38912</v>
      </c>
      <c r="M12" s="9">
        <f>28784+3831</f>
        <v>32615</v>
      </c>
      <c r="N12" s="1">
        <f t="shared" si="0"/>
        <v>181991.58000000002</v>
      </c>
    </row>
    <row r="13" spans="1:14" x14ac:dyDescent="0.25">
      <c r="B13" t="s">
        <v>35</v>
      </c>
      <c r="C13" s="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7">
        <f t="shared" si="0"/>
        <v>0</v>
      </c>
    </row>
    <row r="14" spans="1:14" x14ac:dyDescent="0.25">
      <c r="C14" s="1">
        <f>SUM(C5:C13)</f>
        <v>1041172.58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1">
        <f>SUM(N5:N13)</f>
        <v>1410975.58</v>
      </c>
    </row>
    <row r="15" spans="1:14" x14ac:dyDescent="0.25"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4" x14ac:dyDescent="0.25">
      <c r="A16" s="8" t="s">
        <v>13</v>
      </c>
      <c r="C16" s="1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2:14" x14ac:dyDescent="0.25">
      <c r="B17" t="s">
        <v>12</v>
      </c>
      <c r="C17" s="1">
        <f>234037.75</f>
        <v>234037.75</v>
      </c>
      <c r="D17" s="9"/>
      <c r="E17" s="9">
        <v>37266</v>
      </c>
      <c r="F17" s="9">
        <v>38326</v>
      </c>
      <c r="G17" s="9"/>
      <c r="H17" s="9">
        <v>78324</v>
      </c>
      <c r="I17" s="9">
        <v>1950</v>
      </c>
      <c r="J17" s="9">
        <v>15965</v>
      </c>
      <c r="K17" s="9">
        <v>12800</v>
      </c>
      <c r="L17" s="9">
        <v>77824</v>
      </c>
      <c r="M17" s="9">
        <v>42343</v>
      </c>
      <c r="N17" s="1">
        <f>SUM(C17:M17)</f>
        <v>538835.75</v>
      </c>
    </row>
    <row r="18" spans="2:14" x14ac:dyDescent="0.25">
      <c r="B18" t="s">
        <v>11</v>
      </c>
      <c r="C18" s="1">
        <f>533486.5+3281</f>
        <v>536767.5</v>
      </c>
      <c r="D18" s="9">
        <f>D5</f>
        <v>21802</v>
      </c>
      <c r="E18" s="9"/>
      <c r="F18" s="9"/>
      <c r="G18" s="9">
        <v>43203</v>
      </c>
      <c r="H18" s="9"/>
      <c r="I18" s="9"/>
      <c r="J18" s="9"/>
      <c r="K18" s="9"/>
      <c r="L18" s="9"/>
      <c r="M18" s="9"/>
      <c r="N18" s="1">
        <f>SUM(C18:J18)</f>
        <v>601772.5</v>
      </c>
    </row>
    <row r="19" spans="2:14" x14ac:dyDescent="0.25">
      <c r="B19" t="s">
        <v>10</v>
      </c>
      <c r="C19" s="1">
        <f>152560+64800+2500</f>
        <v>219860</v>
      </c>
      <c r="G19" s="1"/>
      <c r="N19" s="1">
        <f>SUM(C19:J19)</f>
        <v>219860</v>
      </c>
    </row>
    <row r="20" spans="2:14" x14ac:dyDescent="0.25">
      <c r="B20" t="s">
        <v>9</v>
      </c>
      <c r="C20" s="1">
        <f>45908+4600</f>
        <v>50508</v>
      </c>
      <c r="G20" s="1"/>
      <c r="N20" s="1">
        <f>SUM(C20:J20)</f>
        <v>50508</v>
      </c>
    </row>
    <row r="21" spans="2:14" x14ac:dyDescent="0.25">
      <c r="C21" s="7"/>
      <c r="D21" s="14"/>
      <c r="E21" s="14"/>
      <c r="F21" s="14"/>
      <c r="G21" s="7"/>
      <c r="H21" s="14"/>
      <c r="I21" s="14"/>
      <c r="J21" s="14"/>
      <c r="K21" s="14"/>
      <c r="L21" s="14"/>
      <c r="M21" s="14"/>
      <c r="N21" s="14"/>
    </row>
    <row r="22" spans="2:14" x14ac:dyDescent="0.25">
      <c r="C22" s="1">
        <f>SUM(C17:C21)</f>
        <v>1041173.25</v>
      </c>
      <c r="G22" s="1"/>
      <c r="N22" s="1">
        <f>SUM(N17:N21)</f>
        <v>1410976.25</v>
      </c>
    </row>
    <row r="23" spans="2:14" x14ac:dyDescent="0.25">
      <c r="C23" s="1"/>
    </row>
    <row r="24" spans="2:14" x14ac:dyDescent="0.25">
      <c r="B24" t="s">
        <v>8</v>
      </c>
      <c r="C24" s="4">
        <v>30</v>
      </c>
    </row>
    <row r="25" spans="2:14" x14ac:dyDescent="0.25">
      <c r="B25" t="s">
        <v>7</v>
      </c>
      <c r="C25" s="4"/>
    </row>
    <row r="26" spans="2:14" x14ac:dyDescent="0.25">
      <c r="B26" t="s">
        <v>6</v>
      </c>
      <c r="C26" s="4">
        <v>0.1</v>
      </c>
    </row>
    <row r="27" spans="2:14" x14ac:dyDescent="0.25">
      <c r="B27" t="s">
        <v>5</v>
      </c>
      <c r="C27" s="4">
        <v>0.8</v>
      </c>
    </row>
    <row r="28" spans="2:14" x14ac:dyDescent="0.25">
      <c r="B28" t="s">
        <v>4</v>
      </c>
      <c r="C28" s="4">
        <v>1.9</v>
      </c>
    </row>
    <row r="29" spans="2:14" x14ac:dyDescent="0.25">
      <c r="B29" t="s">
        <v>3</v>
      </c>
      <c r="C29" s="4">
        <v>1.1000000000000001</v>
      </c>
    </row>
    <row r="30" spans="2:14" x14ac:dyDescent="0.25">
      <c r="B30" t="s">
        <v>2</v>
      </c>
      <c r="C30" s="4">
        <v>2.2000000000000002</v>
      </c>
    </row>
    <row r="31" spans="2:14" x14ac:dyDescent="0.25">
      <c r="B31" t="s">
        <v>31</v>
      </c>
      <c r="C31" s="4">
        <v>0.5</v>
      </c>
    </row>
    <row r="32" spans="2:14" x14ac:dyDescent="0.25">
      <c r="B32" t="s">
        <v>23</v>
      </c>
      <c r="C32" s="4">
        <v>2</v>
      </c>
    </row>
    <row r="33" spans="2:3" x14ac:dyDescent="0.25">
      <c r="B33" t="s">
        <v>24</v>
      </c>
      <c r="C33" s="4">
        <v>0.5</v>
      </c>
    </row>
    <row r="34" spans="2:3" x14ac:dyDescent="0.25">
      <c r="B34" t="s">
        <v>1</v>
      </c>
      <c r="C34" s="5">
        <v>4</v>
      </c>
    </row>
    <row r="35" spans="2:3" x14ac:dyDescent="0.25">
      <c r="C35" s="4"/>
    </row>
    <row r="36" spans="2:3" x14ac:dyDescent="0.25">
      <c r="B36" s="3" t="s">
        <v>0</v>
      </c>
      <c r="C36" s="2">
        <f>SUM(C24:C34)</f>
        <v>43.100000000000009</v>
      </c>
    </row>
    <row r="37" spans="2:3" x14ac:dyDescent="0.25">
      <c r="C37" s="1"/>
    </row>
    <row r="38" spans="2:3" x14ac:dyDescent="0.25">
      <c r="C38" s="1"/>
    </row>
    <row r="39" spans="2:3" x14ac:dyDescent="0.25">
      <c r="C39" s="1"/>
    </row>
  </sheetData>
  <printOptions gridLines="1"/>
  <pageMargins left="0.25" right="0.25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Summary with Mils</vt:lpstr>
      <vt:lpstr>Summary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Lombardo</dc:creator>
  <cp:lastModifiedBy>Adriane Wendell</cp:lastModifiedBy>
  <cp:lastPrinted>2021-10-21T13:41:17Z</cp:lastPrinted>
  <dcterms:created xsi:type="dcterms:W3CDTF">2020-10-27T12:39:47Z</dcterms:created>
  <dcterms:modified xsi:type="dcterms:W3CDTF">2021-11-13T15:30:09Z</dcterms:modified>
</cp:coreProperties>
</file>